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ower usage" sheetId="1" r:id="rId1"/>
    <sheet name="Graph by room" sheetId="2" r:id="rId2"/>
  </sheets>
  <definedNames>
    <definedName name="COST_KWH">'Power usage'!$D$94</definedName>
    <definedName name="DAYS_PER_MO">'Power usage'!$D$95</definedName>
    <definedName name="unnamed">'Graph by room'!$A$49:$B$57</definedName>
  </definedNames>
  <calcPr fullCalcOnLoad="1"/>
</workbook>
</file>

<file path=xl/sharedStrings.xml><?xml version="1.0" encoding="utf-8"?>
<sst xmlns="http://schemas.openxmlformats.org/spreadsheetml/2006/main" count="89" uniqueCount="89">
  <si>
    <t>Power usage on cartridge fuse #1</t>
  </si>
  <si>
    <t>Description</t>
  </si>
  <si>
    <t>Power</t>
  </si>
  <si>
    <t>Watts</t>
  </si>
  <si>
    <t>Volts</t>
  </si>
  <si>
    <t>Amps</t>
  </si>
  <si>
    <t>Cost/Hr</t>
  </si>
  <si>
    <t>Cost/Mo</t>
  </si>
  <si>
    <t>Cost/Yr</t>
  </si>
  <si>
    <t>Living Room</t>
  </si>
  <si>
    <t>VCR</t>
  </si>
  <si>
    <t>DVD player</t>
  </si>
  <si>
    <t>TV</t>
  </si>
  <si>
    <t>Christmas lights: Window</t>
  </si>
  <si>
    <t>Light: Incandescent on bookcase</t>
  </si>
  <si>
    <t>Subtotal</t>
  </si>
  <si>
    <t>Dining Room</t>
  </si>
  <si>
    <t>Light: Ceiling (3 x 60W)</t>
  </si>
  <si>
    <t>Phone/Answering Machine</t>
  </si>
  <si>
    <t>Refridgerator</t>
  </si>
  <si>
    <t>FIX ME</t>
  </si>
  <si>
    <t>Cellphone charger</t>
  </si>
  <si>
    <t>Subtotal</t>
  </si>
  <si>
    <t>Kitchen</t>
  </si>
  <si>
    <t>Light: Ceiling (3 x 60W)</t>
  </si>
  <si>
    <t>Microwave</t>
  </si>
  <si>
    <t>Dishwasher</t>
  </si>
  <si>
    <t>Frying pan</t>
  </si>
  <si>
    <t>Toaster</t>
  </si>
  <si>
    <t>Can opener</t>
  </si>
  <si>
    <t>Subtotal</t>
  </si>
  <si>
    <t>Basement</t>
  </si>
  <si>
    <t>Furnace</t>
  </si>
  <si>
    <t>Washing machine</t>
  </si>
  <si>
    <t>Hot water heater</t>
  </si>
  <si>
    <t>Dryer</t>
  </si>
  <si>
    <t>Deep freezer</t>
  </si>
  <si>
    <t>Light</t>
  </si>
  <si>
    <t>Subtotal</t>
  </si>
  <si>
    <t>Lower Hallway</t>
  </si>
  <si>
    <t>Fan</t>
  </si>
  <si>
    <t>Subtotal</t>
  </si>
  <si>
    <t>Upper Hallway</t>
  </si>
  <si>
    <t>Night Light</t>
  </si>
  <si>
    <t>Blackhole</t>
  </si>
  <si>
    <t>Dimension</t>
  </si>
  <si>
    <t>Dimension's monitor</t>
  </si>
  <si>
    <t>Speakers</t>
  </si>
  <si>
    <t>ZIP drive</t>
  </si>
  <si>
    <t>DSL bridge</t>
  </si>
  <si>
    <t>Hub</t>
  </si>
  <si>
    <t>Printer</t>
  </si>
  <si>
    <t>Phone</t>
  </si>
  <si>
    <t>Light: Touch lamp</t>
  </si>
  <si>
    <t>Subtotal</t>
  </si>
  <si>
    <t>Mom's Bedroom</t>
  </si>
  <si>
    <t>Alarm clock</t>
  </si>
  <si>
    <t>Air filter</t>
  </si>
  <si>
    <t>TV</t>
  </si>
  <si>
    <t>Subtotal</t>
  </si>
  <si>
    <t>Matthew's Bedroom</t>
  </si>
  <si>
    <t>Alarm clock</t>
  </si>
  <si>
    <t>Electric blanket</t>
  </si>
  <si>
    <t>Refridgerator</t>
  </si>
  <si>
    <t>Phone</t>
  </si>
  <si>
    <t>Supernova</t>
  </si>
  <si>
    <t>Supernova's monitor</t>
  </si>
  <si>
    <t>SNES</t>
  </si>
  <si>
    <t>VCR</t>
  </si>
  <si>
    <t>TV</t>
  </si>
  <si>
    <t>Fan</t>
  </si>
  <si>
    <t>Subtotal</t>
  </si>
  <si>
    <t>Ben's Bedroom</t>
  </si>
  <si>
    <t>Portal</t>
  </si>
  <si>
    <t>Portal's monitor</t>
  </si>
  <si>
    <t>TV</t>
  </si>
  <si>
    <t>Alarm clock</t>
  </si>
  <si>
    <t>Phone</t>
  </si>
  <si>
    <t>Speakers</t>
  </si>
  <si>
    <t>Phone/Computer</t>
  </si>
  <si>
    <t>Fan</t>
  </si>
  <si>
    <t>Electric blanket</t>
  </si>
  <si>
    <t>Subtotal</t>
  </si>
  <si>
    <t>Total</t>
  </si>
  <si>
    <t>Constants</t>
  </si>
  <si>
    <t>Cost/kWh</t>
  </si>
  <si>
    <t>Days/month</t>
  </si>
  <si>
    <t>Room</t>
  </si>
  <si>
    <t>Amps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</si>
</sst>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W"/>
    <numFmt numFmtId="166" formatCode="0V"/>
    <numFmt numFmtId="167" formatCode="0.00A"/>
    <numFmt numFmtId="168" formatCode="[$$-409]#,##0.0000;[RED]-[$$-409]#,##0.0000"/>
    <numFmt numFmtId="169" formatCode="@"/>
  </numFmts>
  <fonts count="10">
    <font>
      <sz val="10"/>
      <name val="Arial"/>
      <family val="0"/>
    </font>
    <font>
      <sz val="10"/>
      <color indexed="17"/>
      <name val="Albany"/>
      <family val="2"/>
    </font>
    <font>
      <sz val="18"/>
      <color indexed="8"/>
      <name val="Albany"/>
      <family val="2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b/>
      <u val="single"/>
      <sz val="10"/>
      <color indexed="8"/>
      <name val="Albany"/>
      <family val="2"/>
    </font>
    <font>
      <sz val="8"/>
      <name val="Albany"/>
      <family val="2"/>
    </font>
    <font>
      <sz val="23"/>
      <name val="Albany"/>
      <family val="2"/>
    </font>
    <font>
      <sz val="16.25"/>
      <name val="Albany"/>
      <family val="2"/>
    </font>
    <font>
      <sz val="35.2"/>
      <name val="Albany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center"/>
    </xf>
    <xf numFmtId="164" fontId="3" fillId="0" borderId="0" xfId="0" applyAlignment="1">
      <alignment horizontal="center"/>
    </xf>
    <xf numFmtId="164" fontId="4" fillId="0" borderId="0" xfId="0" applyAlignment="1">
      <alignment/>
    </xf>
    <xf numFmtId="164" fontId="3" fillId="0" borderId="0" xfId="0" applyAlignment="1">
      <alignment/>
    </xf>
    <xf numFmtId="165" fontId="3" fillId="0" borderId="0" xfId="0" applyAlignment="1">
      <alignment/>
    </xf>
    <xf numFmtId="166" fontId="3" fillId="0" borderId="0" xfId="0" applyAlignment="1">
      <alignment/>
    </xf>
    <xf numFmtId="167" fontId="3" fillId="0" borderId="0" xfId="0" applyAlignment="1">
      <alignment/>
    </xf>
    <xf numFmtId="168" fontId="3" fillId="0" borderId="0" xfId="0" applyAlignment="1">
      <alignment/>
    </xf>
    <xf numFmtId="164" fontId="5" fillId="0" borderId="0" xfId="0" applyAlignment="1">
      <alignment/>
    </xf>
    <xf numFmtId="165" fontId="3" fillId="0" borderId="0" xfId="0" applyAlignment="1">
      <alignment horizontal="center"/>
    </xf>
    <xf numFmtId="167" fontId="3" fillId="0" borderId="0" xfId="0" applyAlignment="1">
      <alignment/>
    </xf>
    <xf numFmtId="165" fontId="4" fillId="0" borderId="1" xfId="0" applyAlignment="1">
      <alignment/>
    </xf>
    <xf numFmtId="166" fontId="3" fillId="0" borderId="2" xfId="0" applyAlignment="1">
      <alignment/>
    </xf>
    <xf numFmtId="164" fontId="3" fillId="0" borderId="3" xfId="0" applyAlignment="1">
      <alignment/>
    </xf>
    <xf numFmtId="168" fontId="3" fillId="0" borderId="4" xfId="0" applyAlignment="1">
      <alignment/>
    </xf>
    <xf numFmtId="164" fontId="3" fillId="0" borderId="5" xfId="0" applyAlignment="1">
      <alignment/>
    </xf>
    <xf numFmtId="164" fontId="3" fillId="0" borderId="6" xfId="0" applyAlignment="1">
      <alignment/>
    </xf>
    <xf numFmtId="169" fontId="0" fillId="0" borderId="0" xfId="0" applyAlignment="1">
      <alignment/>
    </xf>
    <xf numFmtId="167" fontId="3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0066CC"/>
      <rgbColor rgb="0000B8FF"/>
      <rgbColor rgb="00660066"/>
      <rgbColor rgb="00993366"/>
      <rgbColor rgb="009999FF"/>
      <rgbColor rgb="00CCCCFF"/>
      <rgbColor rgb="00CCFFFF"/>
      <rgbColor rgb="00FF0000"/>
      <rgbColor rgb="00FF8080"/>
      <rgbColor rgb="00FFFFCC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20" b="0" i="0" u="none" baseline="0">
                <a:solidFill>
                  <a:srgbClr val="000000"/>
                </a:solidFill>
              </a:rPr>
              <a:t>Power usage by room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'Graph by room'!$B$48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'Graph by room'!$A$49:$A$57</c:f>
              <c:numCache/>
            </c:numRef>
          </c:cat>
          <c:val>
            <c:numRef>
              <c:f>'Graph by room'!$B$49:$B$57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6</xdr:col>
      <xdr:colOff>600075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104775" y="95250"/>
        <a:ext cx="53625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54">
      <selection activeCell="D92" sqref="D92"/>
    </sheetView>
  </sheetViews>
  <sheetFormatPr defaultColWidth="11.421875" defaultRowHeight="12.75"/>
  <cols>
    <col min="1" max="1" width="27.57421875" style="0" customWidth="1"/>
    <col min="2" max="2" width="7.28125" style="0" customWidth="1"/>
    <col min="3" max="3" width="11.140625" style="0" customWidth="1"/>
    <col min="4" max="4" width="8.140625" style="0" customWidth="1"/>
    <col min="5" max="5" width="7.28125" style="0" customWidth="1"/>
    <col min="6" max="6" width="8.140625" style="0" customWidth="1"/>
    <col min="7" max="7" width="10.00390625" style="0" customWidth="1"/>
    <col min="8" max="8" width="11.57421875" style="0" customWidth="1"/>
    <col min="9" max="256" width="11.28125" style="0" customWidth="1"/>
  </cols>
  <sheetData>
    <row r="1" spans="1:8" ht="21">
      <c r="A1" s="2" t="s">
        <v>0</v>
      </c>
      <c r="B1" s="3"/>
      <c r="C1" s="3"/>
      <c r="D1" s="3"/>
      <c r="E1" s="3"/>
      <c r="F1" s="3"/>
      <c r="G1" s="3"/>
      <c r="H1" s="3"/>
    </row>
    <row r="2" ht="12"/>
    <row r="3" ht="12"/>
    <row r="4" spans="1:8" ht="12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ht="12">
      <c r="A5" s="4" t="s">
        <v>9</v>
      </c>
    </row>
    <row r="6" spans="1:8" ht="12">
      <c r="A6" t="s">
        <v>10</v>
      </c>
      <c r="B6" s="5" t="b">
        <v>1</v>
      </c>
      <c r="C6" s="6">
        <v>17</v>
      </c>
      <c r="D6" s="7">
        <v>120</v>
      </c>
      <c r="E6" s="8">
        <f>C6/D6</f>
        <v>0</v>
      </c>
      <c r="F6" s="9">
        <f>(C6/1000)*COST_KWH</f>
        <v>0</v>
      </c>
      <c r="G6" s="9">
        <f>F6*24*DAYS_PER_MO</f>
        <v>0</v>
      </c>
      <c r="H6" s="9">
        <f>G6*12</f>
        <v>0</v>
      </c>
    </row>
    <row r="7" spans="1:8" ht="12">
      <c r="A7" t="s">
        <v>11</v>
      </c>
      <c r="B7" s="5" t="b">
        <v>1</v>
      </c>
      <c r="C7" s="6">
        <v>20</v>
      </c>
      <c r="D7" s="7">
        <v>120</v>
      </c>
      <c r="E7" s="8">
        <f>C7/D7</f>
        <v>0</v>
      </c>
      <c r="F7" s="9">
        <f>(C7/1000)*COST_KWH</f>
        <v>0</v>
      </c>
      <c r="G7" s="9">
        <f>F7*24*DAYS_PER_MO</f>
        <v>0</v>
      </c>
      <c r="H7" s="9">
        <f>G7*12</f>
        <v>0</v>
      </c>
    </row>
    <row r="8" spans="1:8" ht="12">
      <c r="A8" t="s">
        <v>12</v>
      </c>
      <c r="B8" s="5" t="b">
        <v>1</v>
      </c>
      <c r="C8" s="6">
        <v>110</v>
      </c>
      <c r="D8" s="7">
        <v>120</v>
      </c>
      <c r="E8" s="8">
        <f>C8/D8</f>
        <v>0</v>
      </c>
      <c r="F8" s="9">
        <f>(C8/1000)*COST_KWH</f>
        <v>0</v>
      </c>
      <c r="G8" s="9">
        <f>F8*24*DAYS_PER_MO</f>
        <v>0</v>
      </c>
      <c r="H8" s="9">
        <f>G8*12</f>
        <v>0</v>
      </c>
    </row>
    <row r="9" spans="1:8" ht="12">
      <c r="A9" t="s">
        <v>13</v>
      </c>
      <c r="B9" s="5" t="b">
        <v>1</v>
      </c>
      <c r="C9" s="6">
        <v>91.2</v>
      </c>
      <c r="D9" s="7">
        <v>120</v>
      </c>
      <c r="E9" s="8">
        <f>C9/D9</f>
        <v>0</v>
      </c>
      <c r="F9" s="9">
        <f>(C9/1000)*COST_KWH</f>
        <v>0</v>
      </c>
      <c r="G9" s="9">
        <f>F9*24*DAYS_PER_MO</f>
        <v>0</v>
      </c>
      <c r="H9" s="9">
        <f>G9*12</f>
        <v>0</v>
      </c>
    </row>
    <row r="10" spans="1:8" ht="12">
      <c r="A10" t="s">
        <v>14</v>
      </c>
      <c r="B10" s="5" t="b">
        <v>1</v>
      </c>
      <c r="C10" s="6">
        <v>100</v>
      </c>
      <c r="D10" s="7">
        <v>120</v>
      </c>
      <c r="E10" s="8">
        <f>C10/D10</f>
        <v>0</v>
      </c>
      <c r="F10" s="9">
        <f>(C10/1000)*COST_KWH</f>
        <v>0</v>
      </c>
      <c r="G10" s="9">
        <f>F10*24*DAYS_PER_MO</f>
        <v>0</v>
      </c>
      <c r="H10" s="9">
        <f>G10*12</f>
        <v>0</v>
      </c>
    </row>
    <row r="11" spans="1:5" ht="12">
      <c r="A11" s="10" t="s">
        <v>15</v>
      </c>
      <c r="C11" s="6"/>
      <c r="D11" s="7"/>
      <c r="E11" s="8">
        <f>SUMIF(B6:B10,"=TRUE",E6:E10)</f>
        <v>0</v>
      </c>
    </row>
    <row r="12" ht="12"/>
    <row r="13" spans="1:5" ht="12">
      <c r="A13" s="4" t="s">
        <v>16</v>
      </c>
      <c r="C13" s="6"/>
      <c r="D13" s="7"/>
      <c r="E13" s="8"/>
    </row>
    <row r="14" spans="1:8" ht="12">
      <c r="A14" t="s">
        <v>17</v>
      </c>
      <c r="B14" s="5" t="b">
        <v>1</v>
      </c>
      <c r="C14" s="6">
        <v>180</v>
      </c>
      <c r="D14" s="7">
        <v>120</v>
      </c>
      <c r="E14" s="8">
        <f>C14/D14</f>
        <v>0</v>
      </c>
      <c r="F14" s="9">
        <f>(C14/1000)*COST_KWH</f>
        <v>0</v>
      </c>
      <c r="G14" s="9">
        <f>F14*24*DAYS_PER_MO</f>
        <v>0</v>
      </c>
      <c r="H14" s="9">
        <f>G14*12</f>
        <v>0</v>
      </c>
    </row>
    <row r="15" spans="1:8" ht="12">
      <c r="A15" t="s">
        <v>18</v>
      </c>
      <c r="B15" s="5" t="b">
        <v>1</v>
      </c>
      <c r="C15" s="6">
        <v>11</v>
      </c>
      <c r="D15" s="7">
        <v>120</v>
      </c>
      <c r="E15" s="8">
        <f>C15/D15</f>
        <v>0</v>
      </c>
      <c r="F15" s="9">
        <f>(C15/1000)*COST_KWH</f>
        <v>0</v>
      </c>
      <c r="G15" s="9">
        <f>F15*24*DAYS_PER_MO</f>
        <v>0</v>
      </c>
      <c r="H15" s="9">
        <f>G15*12</f>
        <v>0</v>
      </c>
    </row>
    <row r="16" spans="1:8" ht="12">
      <c r="A16" t="s">
        <v>19</v>
      </c>
      <c r="B16" s="5" t="b">
        <v>0</v>
      </c>
      <c r="C16" s="11" t="s">
        <v>20</v>
      </c>
      <c r="D16" s="7">
        <v>120</v>
      </c>
      <c r="E16" s="8">
        <f>C16/D16</f>
        <v>0</v>
      </c>
      <c r="F16" s="9">
        <f>(C16/1000)*COST_KWH</f>
        <v>0</v>
      </c>
      <c r="G16" s="9">
        <f>F16*24*DAYS_PER_MO</f>
        <v>0</v>
      </c>
      <c r="H16" s="9">
        <f>G16*12</f>
        <v>0</v>
      </c>
    </row>
    <row r="17" spans="1:8" ht="12">
      <c r="A17" t="s">
        <v>21</v>
      </c>
      <c r="B17" s="5" t="b">
        <v>1</v>
      </c>
      <c r="C17" s="6">
        <v>4.8</v>
      </c>
      <c r="D17" s="7">
        <v>120</v>
      </c>
      <c r="E17" s="8">
        <f>C17/D17</f>
        <v>0</v>
      </c>
      <c r="F17" s="9">
        <f>(C17/1000)*COST_KWH</f>
        <v>0</v>
      </c>
      <c r="G17" s="9">
        <f>F17*24*DAYS_PER_MO</f>
        <v>0</v>
      </c>
      <c r="H17" s="9">
        <f>G17*12</f>
        <v>0</v>
      </c>
    </row>
    <row r="18" spans="1:5" ht="12">
      <c r="A18" s="10" t="s">
        <v>22</v>
      </c>
      <c r="C18" s="6"/>
      <c r="D18" s="7"/>
      <c r="E18" s="8">
        <f>SUMIF(B14:B17,"=TRUE",E14:E17)</f>
        <v>0</v>
      </c>
    </row>
    <row r="19" ht="12"/>
    <row r="20" spans="1:5" ht="12">
      <c r="A20" s="4" t="s">
        <v>23</v>
      </c>
      <c r="C20" s="6"/>
      <c r="D20" s="7"/>
      <c r="E20" s="8"/>
    </row>
    <row r="21" spans="1:8" ht="12">
      <c r="A21" t="s">
        <v>24</v>
      </c>
      <c r="B21" s="5" t="b">
        <v>1</v>
      </c>
      <c r="C21" s="6">
        <v>180</v>
      </c>
      <c r="D21" s="7">
        <v>120</v>
      </c>
      <c r="E21" s="8">
        <f>C21/D21</f>
        <v>0</v>
      </c>
      <c r="F21" s="9">
        <f>(C21/1000)*COST_KWH</f>
        <v>0</v>
      </c>
      <c r="G21" s="9">
        <f>F21*24*DAYS_PER_MO</f>
        <v>0</v>
      </c>
      <c r="H21" s="9">
        <f>G21*12</f>
        <v>0</v>
      </c>
    </row>
    <row r="22" spans="1:8" ht="12">
      <c r="A22" t="s">
        <v>25</v>
      </c>
      <c r="B22" s="5" t="b">
        <v>0</v>
      </c>
      <c r="C22" s="6">
        <v>1550</v>
      </c>
      <c r="D22" s="7">
        <v>120</v>
      </c>
      <c r="E22" s="8">
        <f>C22/D22</f>
        <v>0</v>
      </c>
      <c r="F22" s="9">
        <f>(C22/1000)*COST_KWH</f>
        <v>0</v>
      </c>
      <c r="G22" s="9">
        <f>F22*24*DAYS_PER_MO</f>
        <v>0</v>
      </c>
      <c r="H22" s="9">
        <f>G22*12</f>
        <v>0</v>
      </c>
    </row>
    <row r="23" spans="1:8" ht="12">
      <c r="A23" t="s">
        <v>26</v>
      </c>
      <c r="B23" s="5" t="b">
        <v>0</v>
      </c>
      <c r="C23" s="6">
        <v>1080</v>
      </c>
      <c r="D23" s="7">
        <v>120</v>
      </c>
      <c r="E23" s="8">
        <f>C23/D23</f>
        <v>0</v>
      </c>
      <c r="F23" s="9">
        <f>(C23/1000)*COST_KWH</f>
        <v>0</v>
      </c>
      <c r="G23" s="9">
        <f>F23*24*DAYS_PER_MO</f>
        <v>0</v>
      </c>
      <c r="H23" s="9">
        <f>G23*12</f>
        <v>0</v>
      </c>
    </row>
    <row r="24" spans="1:8" ht="12">
      <c r="A24" t="s">
        <v>27</v>
      </c>
      <c r="B24" s="5" t="b">
        <v>0</v>
      </c>
      <c r="C24" s="6">
        <v>1200</v>
      </c>
      <c r="D24" s="7">
        <v>120</v>
      </c>
      <c r="E24" s="8">
        <f>C24/D24</f>
        <v>0</v>
      </c>
      <c r="F24" s="9">
        <f>(C24/1000)*COST_KWH</f>
        <v>0</v>
      </c>
      <c r="G24" s="9">
        <f>F24*24*DAYS_PER_MO</f>
        <v>0</v>
      </c>
      <c r="H24" s="9">
        <f>G24*12</f>
        <v>0</v>
      </c>
    </row>
    <row r="25" spans="1:8" ht="12">
      <c r="A25" t="s">
        <v>28</v>
      </c>
      <c r="B25" s="5" t="b">
        <v>0</v>
      </c>
      <c r="C25" s="6">
        <v>925</v>
      </c>
      <c r="D25" s="7">
        <v>120</v>
      </c>
      <c r="E25" s="8">
        <f>C25/D25</f>
        <v>0</v>
      </c>
      <c r="F25" s="9">
        <f>(C25/1000)*COST_KWH</f>
        <v>0</v>
      </c>
      <c r="G25" s="9">
        <f>F25*24*DAYS_PER_MO</f>
        <v>0</v>
      </c>
      <c r="H25" s="9">
        <f>G25*12</f>
        <v>0</v>
      </c>
    </row>
    <row r="26" spans="1:8" ht="12">
      <c r="A26" t="s">
        <v>29</v>
      </c>
      <c r="B26" s="5" t="b">
        <v>0</v>
      </c>
      <c r="C26" s="6">
        <v>144</v>
      </c>
      <c r="D26" s="7">
        <v>120</v>
      </c>
      <c r="E26" s="8">
        <f>C26/D26</f>
        <v>0</v>
      </c>
      <c r="F26" s="9">
        <f>(C26/1000)*COST_KWH</f>
        <v>0</v>
      </c>
      <c r="G26" s="9">
        <f>F26*24*DAYS_PER_MO</f>
        <v>0</v>
      </c>
      <c r="H26" s="9">
        <f>G26*12</f>
        <v>0</v>
      </c>
    </row>
    <row r="27" spans="1:5" ht="12">
      <c r="A27" s="10" t="s">
        <v>30</v>
      </c>
      <c r="C27" s="6"/>
      <c r="D27" s="7"/>
      <c r="E27" s="8">
        <f>SUMIF(B21:B26,"=TRUE",E21:E26)</f>
        <v>0</v>
      </c>
    </row>
    <row r="28" ht="12"/>
    <row r="29" spans="1:5" ht="12">
      <c r="A29" s="4" t="s">
        <v>31</v>
      </c>
      <c r="C29" s="6"/>
      <c r="D29" s="7"/>
      <c r="E29" s="8"/>
    </row>
    <row r="30" spans="1:8" ht="12">
      <c r="A30" t="s">
        <v>32</v>
      </c>
      <c r="B30" s="5" t="b">
        <v>0</v>
      </c>
      <c r="C30" s="6">
        <v>1610</v>
      </c>
      <c r="D30" s="7">
        <v>120</v>
      </c>
      <c r="E30" s="8">
        <f>C30/D30</f>
        <v>0</v>
      </c>
      <c r="F30" s="9">
        <f>(C30/1000)*COST_KWH</f>
        <v>0</v>
      </c>
      <c r="G30" s="9">
        <f>F30*24*DAYS_PER_MO</f>
        <v>0</v>
      </c>
      <c r="H30" s="9">
        <f>G30*12</f>
        <v>0</v>
      </c>
    </row>
    <row r="31" spans="1:8" ht="12">
      <c r="A31" t="s">
        <v>33</v>
      </c>
      <c r="B31" s="5" t="b">
        <v>1</v>
      </c>
      <c r="C31" s="6">
        <v>1200</v>
      </c>
      <c r="D31" s="7">
        <v>120</v>
      </c>
      <c r="E31" s="8">
        <f>C31/D31</f>
        <v>0</v>
      </c>
      <c r="F31" s="9">
        <f>(C31/1000)*COST_KWH</f>
        <v>0</v>
      </c>
      <c r="G31" s="9">
        <f>F31*24*DAYS_PER_MO</f>
        <v>0</v>
      </c>
      <c r="H31" s="9">
        <f>G31*12</f>
        <v>0</v>
      </c>
    </row>
    <row r="32" spans="1:8" ht="12">
      <c r="A32" t="s">
        <v>34</v>
      </c>
      <c r="B32" s="5" t="b">
        <v>1</v>
      </c>
      <c r="C32" s="6">
        <v>2500</v>
      </c>
      <c r="D32" s="7">
        <v>240</v>
      </c>
      <c r="E32" s="8">
        <f>C32/D32</f>
        <v>0</v>
      </c>
      <c r="F32" s="9">
        <f>(C32/1000)*COST_KWH</f>
        <v>0</v>
      </c>
      <c r="G32" s="9">
        <f>F32*24*DAYS_PER_MO</f>
        <v>0</v>
      </c>
      <c r="H32" s="9">
        <f>G32*12</f>
        <v>0</v>
      </c>
    </row>
    <row r="33" spans="1:8" ht="12">
      <c r="A33" t="s">
        <v>35</v>
      </c>
      <c r="B33" s="5" t="b">
        <v>1</v>
      </c>
      <c r="C33" s="6">
        <f>23*240</f>
        <v>0</v>
      </c>
      <c r="D33" s="7">
        <v>240</v>
      </c>
      <c r="E33" s="8">
        <f>C33/D33</f>
        <v>0</v>
      </c>
      <c r="F33" s="9">
        <f>(C33/1000)*COST_KWH</f>
        <v>0</v>
      </c>
      <c r="G33" s="9">
        <f>F33*24*DAYS_PER_MO</f>
        <v>0</v>
      </c>
      <c r="H33" s="9">
        <f>G33*12</f>
        <v>0</v>
      </c>
    </row>
    <row r="34" spans="1:8" ht="12">
      <c r="A34" t="s">
        <v>36</v>
      </c>
      <c r="B34" s="5" t="b">
        <v>0</v>
      </c>
      <c r="C34" s="6">
        <v>200</v>
      </c>
      <c r="D34" s="7">
        <v>120</v>
      </c>
      <c r="E34" s="8">
        <f>C34/D34</f>
        <v>0</v>
      </c>
      <c r="F34" s="9">
        <f>(C34/1000)*COST_KWH</f>
        <v>0</v>
      </c>
      <c r="G34" s="9">
        <f>F34*24*DAYS_PER_MO</f>
        <v>0</v>
      </c>
      <c r="H34" s="9">
        <f>G34*12</f>
        <v>0</v>
      </c>
    </row>
    <row r="35" spans="1:8" ht="12">
      <c r="A35" t="s">
        <v>37</v>
      </c>
      <c r="B35" s="5" t="b">
        <v>1</v>
      </c>
      <c r="C35" s="6">
        <v>100</v>
      </c>
      <c r="D35" s="7">
        <v>120</v>
      </c>
      <c r="E35" s="8">
        <f>C35/D35</f>
        <v>0</v>
      </c>
      <c r="F35" s="9">
        <f>(C35/1000)*COST_KWH</f>
        <v>0</v>
      </c>
      <c r="G35" s="9">
        <f>F35*24*DAYS_PER_MO</f>
        <v>0</v>
      </c>
      <c r="H35" s="9">
        <f>G35*12</f>
        <v>0</v>
      </c>
    </row>
    <row r="36" spans="1:5" ht="12">
      <c r="A36" s="10" t="s">
        <v>38</v>
      </c>
      <c r="C36" s="6"/>
      <c r="D36" s="7"/>
      <c r="E36" s="8">
        <f>SUMIF(B30:B35,"=TRUE",E30:E35)</f>
        <v>0</v>
      </c>
    </row>
    <row r="37" ht="12"/>
    <row r="38" spans="1:5" ht="12">
      <c r="A38" s="4" t="s">
        <v>39</v>
      </c>
      <c r="C38" s="6"/>
      <c r="D38" s="7"/>
      <c r="E38" s="8"/>
    </row>
    <row r="39" spans="1:8" ht="12">
      <c r="A39" t="s">
        <v>40</v>
      </c>
      <c r="B39" s="5" t="b">
        <v>1</v>
      </c>
      <c r="C39" s="6">
        <v>132</v>
      </c>
      <c r="D39" s="7">
        <v>120</v>
      </c>
      <c r="E39" s="8">
        <f>C39/D39</f>
        <v>0</v>
      </c>
      <c r="F39" s="9">
        <f>(C39/1000)*COST_KWH</f>
        <v>0</v>
      </c>
      <c r="G39" s="9">
        <f>F39*24*DAYS_PER_MO</f>
        <v>0</v>
      </c>
      <c r="H39" s="9">
        <f>G39*12</f>
        <v>0</v>
      </c>
    </row>
    <row r="40" spans="1:5" ht="12">
      <c r="A40" s="10" t="s">
        <v>41</v>
      </c>
      <c r="C40" s="6"/>
      <c r="D40" s="7"/>
      <c r="E40" s="8">
        <f>SUMIF(B39:B39,"=TRUE",E39:E39)</f>
        <v>0</v>
      </c>
    </row>
    <row r="41" spans="3:5" ht="12">
      <c r="C41" s="6"/>
      <c r="D41" s="7"/>
      <c r="E41" s="8"/>
    </row>
    <row r="42" spans="1:5" ht="12">
      <c r="A42" s="4" t="s">
        <v>42</v>
      </c>
      <c r="C42" s="6"/>
      <c r="D42" s="7"/>
      <c r="E42" s="8"/>
    </row>
    <row r="43" spans="1:8" ht="12">
      <c r="A43" t="s">
        <v>43</v>
      </c>
      <c r="B43" s="5" t="b">
        <v>1</v>
      </c>
      <c r="C43" s="6">
        <f>1/8</f>
        <v>0</v>
      </c>
      <c r="D43" s="7">
        <v>120</v>
      </c>
      <c r="E43" s="8">
        <f>C43/D43</f>
        <v>0</v>
      </c>
      <c r="F43" s="9">
        <f>(C43/1000)*COST_KWH</f>
        <v>0</v>
      </c>
      <c r="G43" s="9">
        <f>F43*24*DAYS_PER_MO</f>
        <v>0</v>
      </c>
      <c r="H43" s="9">
        <f>G43*12</f>
        <v>0</v>
      </c>
    </row>
    <row r="44" spans="1:8" ht="12">
      <c r="A44" t="s">
        <v>44</v>
      </c>
      <c r="B44" s="5" t="b">
        <v>1</v>
      </c>
      <c r="C44" s="6">
        <v>50</v>
      </c>
      <c r="D44" s="7">
        <v>120</v>
      </c>
      <c r="E44" s="8">
        <f>C44/D44</f>
        <v>0</v>
      </c>
      <c r="F44" s="9">
        <f>(C44/1000)*COST_KWH</f>
        <v>0</v>
      </c>
      <c r="G44" s="9">
        <f>F44*24*DAYS_PER_MO</f>
        <v>0</v>
      </c>
      <c r="H44" s="9">
        <f>G44*12</f>
        <v>0</v>
      </c>
    </row>
    <row r="45" spans="1:8" ht="12">
      <c r="A45" t="s">
        <v>45</v>
      </c>
      <c r="B45" s="5" t="b">
        <v>1</v>
      </c>
      <c r="C45" s="6">
        <v>50</v>
      </c>
      <c r="D45" s="7">
        <v>120</v>
      </c>
      <c r="E45" s="8">
        <f>C45/D45</f>
        <v>0</v>
      </c>
      <c r="F45" s="9">
        <f>(C45/1000)*COST_KWH</f>
        <v>0</v>
      </c>
      <c r="G45" s="9">
        <f>F45*24*DAYS_PER_MO</f>
        <v>0</v>
      </c>
      <c r="H45" s="9">
        <f>G45*12</f>
        <v>0</v>
      </c>
    </row>
    <row r="46" spans="1:8" ht="12">
      <c r="A46" t="s">
        <v>46</v>
      </c>
      <c r="B46" s="5" t="b">
        <v>0</v>
      </c>
      <c r="C46" s="6">
        <v>55</v>
      </c>
      <c r="D46" s="7">
        <v>120</v>
      </c>
      <c r="E46" s="8">
        <f>C46/D46</f>
        <v>0</v>
      </c>
      <c r="F46" s="9">
        <f>(C46/1000)*COST_KWH</f>
        <v>0</v>
      </c>
      <c r="G46" s="9">
        <f>F46*24*DAYS_PER_MO</f>
        <v>0</v>
      </c>
      <c r="H46" s="9">
        <f>G46*12</f>
        <v>0</v>
      </c>
    </row>
    <row r="47" spans="1:8" ht="12">
      <c r="A47" t="s">
        <v>47</v>
      </c>
      <c r="B47" s="5" t="b">
        <v>1</v>
      </c>
      <c r="C47" s="6">
        <v>20</v>
      </c>
      <c r="D47" s="7">
        <v>120</v>
      </c>
      <c r="E47" s="8">
        <f>C47/D47</f>
        <v>0</v>
      </c>
      <c r="F47" s="9">
        <f>(C47/1000)*COST_KWH</f>
        <v>0</v>
      </c>
      <c r="G47" s="9">
        <f>F47*24*DAYS_PER_MO</f>
        <v>0</v>
      </c>
      <c r="H47" s="9">
        <f>G47*12</f>
        <v>0</v>
      </c>
    </row>
    <row r="48" spans="1:8" ht="12">
      <c r="A48" t="s">
        <v>48</v>
      </c>
      <c r="B48" s="5" t="b">
        <v>1</v>
      </c>
      <c r="C48" s="6">
        <v>16</v>
      </c>
      <c r="D48" s="7">
        <v>120</v>
      </c>
      <c r="E48" s="8">
        <f>C48/D48</f>
        <v>0</v>
      </c>
      <c r="F48" s="9">
        <f>(C48/1000)*COST_KWH</f>
        <v>0</v>
      </c>
      <c r="G48" s="9">
        <f>F48*24*DAYS_PER_MO</f>
        <v>0</v>
      </c>
      <c r="H48" s="9">
        <f>G48*12</f>
        <v>0</v>
      </c>
    </row>
    <row r="49" spans="1:8" ht="12">
      <c r="A49" t="s">
        <v>49</v>
      </c>
      <c r="B49" s="5" t="b">
        <v>1</v>
      </c>
      <c r="C49" s="6">
        <v>18</v>
      </c>
      <c r="D49" s="7">
        <v>120</v>
      </c>
      <c r="E49" s="8">
        <f>C49/D49</f>
        <v>0</v>
      </c>
      <c r="F49" s="9">
        <f>(C49/1000)*COST_KWH</f>
        <v>0</v>
      </c>
      <c r="G49" s="9">
        <f>F49*24*DAYS_PER_MO</f>
        <v>0</v>
      </c>
      <c r="H49" s="9">
        <f>G49*12</f>
        <v>0</v>
      </c>
    </row>
    <row r="50" spans="1:8" ht="12">
      <c r="A50" t="s">
        <v>50</v>
      </c>
      <c r="B50" s="5" t="b">
        <v>1</v>
      </c>
      <c r="C50" s="6">
        <v>18</v>
      </c>
      <c r="D50" s="7">
        <v>120</v>
      </c>
      <c r="E50" s="8">
        <f>C50/D50</f>
        <v>0</v>
      </c>
      <c r="F50" s="9">
        <f>(C50/1000)*COST_KWH</f>
        <v>0</v>
      </c>
      <c r="G50" s="9">
        <f>F50*24*DAYS_PER_MO</f>
        <v>0</v>
      </c>
      <c r="H50" s="9">
        <f>G50*12</f>
        <v>0</v>
      </c>
    </row>
    <row r="51" spans="1:8" ht="12">
      <c r="A51" t="s">
        <v>51</v>
      </c>
      <c r="B51" s="5" t="b">
        <v>1</v>
      </c>
      <c r="C51" s="6">
        <v>42</v>
      </c>
      <c r="D51" s="7">
        <v>120</v>
      </c>
      <c r="E51" s="8">
        <f>C51/D51</f>
        <v>0</v>
      </c>
      <c r="F51" s="9">
        <f>(C51/1000)*COST_KWH</f>
        <v>0</v>
      </c>
      <c r="G51" s="9">
        <f>F51*24*DAYS_PER_MO</f>
        <v>0</v>
      </c>
      <c r="H51" s="9">
        <f>G51*12</f>
        <v>0</v>
      </c>
    </row>
    <row r="52" spans="1:8" ht="12">
      <c r="A52" t="s">
        <v>52</v>
      </c>
      <c r="B52" s="5" t="b">
        <v>1</v>
      </c>
      <c r="C52" s="6">
        <v>4.4</v>
      </c>
      <c r="D52" s="7">
        <v>120</v>
      </c>
      <c r="E52" s="8">
        <f>C52/D52</f>
        <v>0</v>
      </c>
      <c r="F52" s="9">
        <f>(C52/1000)*COST_KWH</f>
        <v>0</v>
      </c>
      <c r="G52" s="9">
        <f>F52*24*DAYS_PER_MO</f>
        <v>0</v>
      </c>
      <c r="H52" s="9">
        <f>G52*12</f>
        <v>0</v>
      </c>
    </row>
    <row r="53" spans="1:8" ht="12">
      <c r="A53" t="s">
        <v>53</v>
      </c>
      <c r="B53" s="5" t="b">
        <v>0</v>
      </c>
      <c r="C53" s="6">
        <v>120</v>
      </c>
      <c r="D53" s="7">
        <v>120</v>
      </c>
      <c r="E53" s="8">
        <f>C53/D53</f>
        <v>0</v>
      </c>
      <c r="F53" s="9">
        <f>(C53/1000)*COST_KWH</f>
        <v>0</v>
      </c>
      <c r="G53" s="9">
        <f>F53*24*DAYS_PER_MO</f>
        <v>0</v>
      </c>
      <c r="H53" s="9">
        <f>G53*12</f>
        <v>0</v>
      </c>
    </row>
    <row r="54" spans="1:5" ht="12">
      <c r="A54" s="10" t="s">
        <v>54</v>
      </c>
      <c r="C54" s="6"/>
      <c r="D54" s="7"/>
      <c r="E54" s="8">
        <f>SUMIF(B43:B53,"=TRUE",E43:E53)</f>
        <v>0</v>
      </c>
    </row>
    <row r="55" ht="12"/>
    <row r="56" spans="1:5" ht="12">
      <c r="A56" s="4" t="s">
        <v>55</v>
      </c>
      <c r="C56" s="6"/>
      <c r="D56" s="7"/>
      <c r="E56" s="8"/>
    </row>
    <row r="57" spans="1:8" ht="12">
      <c r="A57" t="s">
        <v>56</v>
      </c>
      <c r="B57" s="5" t="b">
        <v>1</v>
      </c>
      <c r="C57" s="6">
        <v>8</v>
      </c>
      <c r="D57" s="7">
        <v>120</v>
      </c>
      <c r="E57" s="8">
        <f>C57/D57</f>
        <v>0</v>
      </c>
      <c r="F57" s="9">
        <f>(C57/1000)*COST_KWH</f>
        <v>0</v>
      </c>
      <c r="G57" s="9">
        <f>F57*24*DAYS_PER_MO</f>
        <v>0</v>
      </c>
      <c r="H57" s="9">
        <f>G57*12</f>
        <v>0</v>
      </c>
    </row>
    <row r="58" spans="1:8" ht="12">
      <c r="A58" t="s">
        <v>57</v>
      </c>
      <c r="B58" s="5" t="b">
        <v>1</v>
      </c>
      <c r="C58" s="6">
        <v>45</v>
      </c>
      <c r="D58" s="7">
        <v>120</v>
      </c>
      <c r="E58" s="8">
        <f>C58/D58</f>
        <v>0</v>
      </c>
      <c r="F58" s="9">
        <f>(C58/1000)*COST_KWH</f>
        <v>0</v>
      </c>
      <c r="G58" s="9">
        <f>F58*24*DAYS_PER_MO</f>
        <v>0</v>
      </c>
      <c r="H58" s="9">
        <f>G58*12</f>
        <v>0</v>
      </c>
    </row>
    <row r="59" spans="1:8" ht="12">
      <c r="A59" t="s">
        <v>58</v>
      </c>
      <c r="B59" s="5" t="b">
        <v>0</v>
      </c>
      <c r="C59" s="6">
        <v>65</v>
      </c>
      <c r="D59" s="7">
        <v>120</v>
      </c>
      <c r="E59" s="8">
        <f>C59/D59</f>
        <v>0</v>
      </c>
      <c r="F59" s="9">
        <f>(C59/1000)*COST_KWH</f>
        <v>0</v>
      </c>
      <c r="G59" s="9">
        <f>F59*24*DAYS_PER_MO</f>
        <v>0</v>
      </c>
      <c r="H59" s="9">
        <f>G59*12</f>
        <v>0</v>
      </c>
    </row>
    <row r="60" spans="1:5" ht="12">
      <c r="A60" s="10" t="s">
        <v>59</v>
      </c>
      <c r="C60" s="6"/>
      <c r="D60" s="7"/>
      <c r="E60" s="8">
        <f>SUMIF(B57:B59,"=TRUE",E57:E59)</f>
        <v>0</v>
      </c>
    </row>
    <row r="61" ht="12"/>
    <row r="62" spans="1:5" ht="12">
      <c r="A62" s="4" t="s">
        <v>60</v>
      </c>
      <c r="C62" s="6"/>
      <c r="D62" s="7"/>
      <c r="E62" s="8"/>
    </row>
    <row r="63" spans="1:8" ht="12">
      <c r="A63" t="s">
        <v>61</v>
      </c>
      <c r="B63" s="5" t="b">
        <v>1</v>
      </c>
      <c r="C63" s="6">
        <v>12</v>
      </c>
      <c r="D63" s="7">
        <v>120</v>
      </c>
      <c r="E63" s="8">
        <f>C63/D63</f>
        <v>0</v>
      </c>
      <c r="F63" s="9">
        <f>(C63/1000)*COST_KWH</f>
        <v>0</v>
      </c>
      <c r="G63" s="9">
        <f>F63*24*DAYS_PER_MO</f>
        <v>0</v>
      </c>
      <c r="H63" s="9">
        <f>G63*12</f>
        <v>0</v>
      </c>
    </row>
    <row r="64" spans="1:8" ht="12">
      <c r="A64" t="s">
        <v>62</v>
      </c>
      <c r="B64" s="5" t="b">
        <v>1</v>
      </c>
      <c r="C64" s="6">
        <v>180</v>
      </c>
      <c r="D64" s="7">
        <v>120</v>
      </c>
      <c r="E64" s="8">
        <f>C64/D64</f>
        <v>0</v>
      </c>
      <c r="F64" s="9">
        <f>(C64/1000)*COST_KWH</f>
        <v>0</v>
      </c>
      <c r="G64" s="9">
        <f>F64*24*DAYS_PER_MO</f>
        <v>0</v>
      </c>
      <c r="H64" s="9">
        <f>G64*12</f>
        <v>0</v>
      </c>
    </row>
    <row r="65" spans="1:8" ht="12">
      <c r="A65" t="s">
        <v>63</v>
      </c>
      <c r="B65" s="5" t="b">
        <v>0</v>
      </c>
      <c r="C65" s="6">
        <v>144</v>
      </c>
      <c r="D65" s="7">
        <v>120</v>
      </c>
      <c r="E65" s="8">
        <f>C65/D65</f>
        <v>0</v>
      </c>
      <c r="F65" s="9">
        <f>(C65/1000)*COST_KWH</f>
        <v>0</v>
      </c>
      <c r="G65" s="9">
        <f>F65*24*DAYS_PER_MO</f>
        <v>0</v>
      </c>
      <c r="H65" s="9">
        <f>G65*12</f>
        <v>0</v>
      </c>
    </row>
    <row r="66" spans="1:8" ht="12">
      <c r="A66" t="s">
        <v>64</v>
      </c>
      <c r="B66" s="5" t="b">
        <v>1</v>
      </c>
      <c r="C66" s="6">
        <v>6.5</v>
      </c>
      <c r="D66" s="7">
        <v>120</v>
      </c>
      <c r="E66" s="8">
        <f>C66/D66</f>
        <v>0</v>
      </c>
      <c r="F66" s="9">
        <f>(C66/1000)*COST_KWH</f>
        <v>0</v>
      </c>
      <c r="G66" s="9">
        <f>F66*24*DAYS_PER_MO</f>
        <v>0</v>
      </c>
      <c r="H66" s="9">
        <f>G66*12</f>
        <v>0</v>
      </c>
    </row>
    <row r="67" spans="1:8" ht="12">
      <c r="A67" t="s">
        <v>65</v>
      </c>
      <c r="B67" s="5" t="b">
        <v>1</v>
      </c>
      <c r="C67" s="6">
        <v>60</v>
      </c>
      <c r="D67" s="7">
        <v>120</v>
      </c>
      <c r="E67" s="8">
        <f>C67/D67</f>
        <v>0</v>
      </c>
      <c r="F67" s="9">
        <f>(C67/1000)*COST_KWH</f>
        <v>0</v>
      </c>
      <c r="G67" s="9">
        <f>F67*24*DAYS_PER_MO</f>
        <v>0</v>
      </c>
      <c r="H67" s="9">
        <f>G67*12</f>
        <v>0</v>
      </c>
    </row>
    <row r="68" spans="1:8" ht="12">
      <c r="A68" t="s">
        <v>66</v>
      </c>
      <c r="B68" s="5" t="b">
        <v>1</v>
      </c>
      <c r="C68" s="6">
        <v>70</v>
      </c>
      <c r="D68" s="7">
        <v>120</v>
      </c>
      <c r="E68" s="8">
        <f>C68/D68</f>
        <v>0</v>
      </c>
      <c r="F68" s="9">
        <f>(C68/1000)*COST_KWH</f>
        <v>0</v>
      </c>
      <c r="G68" s="9">
        <f>F68*24*DAYS_PER_MO</f>
        <v>0</v>
      </c>
      <c r="H68" s="9">
        <f>G68*12</f>
        <v>0</v>
      </c>
    </row>
    <row r="69" spans="1:8" ht="12">
      <c r="A69" t="s">
        <v>67</v>
      </c>
      <c r="B69" s="5" t="b">
        <v>0</v>
      </c>
      <c r="C69" s="6">
        <v>17</v>
      </c>
      <c r="D69" s="7">
        <v>120</v>
      </c>
      <c r="E69" s="8">
        <f>C69/D69</f>
        <v>0</v>
      </c>
      <c r="F69" s="9">
        <f>(C69/1000)*COST_KWH</f>
        <v>0</v>
      </c>
      <c r="G69" s="9">
        <f>F69*24*DAYS_PER_MO</f>
        <v>0</v>
      </c>
      <c r="H69" s="9">
        <f>G69*12</f>
        <v>0</v>
      </c>
    </row>
    <row r="70" spans="1:8" ht="12">
      <c r="A70" t="s">
        <v>68</v>
      </c>
      <c r="B70" s="5" t="b">
        <v>1</v>
      </c>
      <c r="C70" s="6">
        <v>16</v>
      </c>
      <c r="D70" s="7">
        <v>120</v>
      </c>
      <c r="E70" s="8">
        <f>C70/D70</f>
        <v>0</v>
      </c>
      <c r="F70" s="9">
        <f>(C70/1000)*COST_KWH</f>
        <v>0</v>
      </c>
      <c r="G70" s="9">
        <f>F70*24*DAYS_PER_MO</f>
        <v>0</v>
      </c>
      <c r="H70" s="9">
        <f>G70*12</f>
        <v>0</v>
      </c>
    </row>
    <row r="71" spans="1:8" ht="12">
      <c r="A71" t="s">
        <v>69</v>
      </c>
      <c r="B71" s="5" t="b">
        <v>1</v>
      </c>
      <c r="C71" s="6">
        <v>72</v>
      </c>
      <c r="D71" s="7">
        <v>120</v>
      </c>
      <c r="E71" s="8">
        <f>C71/D71</f>
        <v>0</v>
      </c>
      <c r="F71" s="9">
        <f>(C71/1000)*COST_KWH</f>
        <v>0</v>
      </c>
      <c r="G71" s="9">
        <f>F71*24*DAYS_PER_MO</f>
        <v>0</v>
      </c>
      <c r="H71" s="9">
        <f>G71*12</f>
        <v>0</v>
      </c>
    </row>
    <row r="72" spans="1:8" ht="12">
      <c r="A72" t="s">
        <v>70</v>
      </c>
      <c r="B72" s="5" t="b">
        <v>1</v>
      </c>
      <c r="C72" s="6">
        <v>60</v>
      </c>
      <c r="D72" s="7">
        <v>120</v>
      </c>
      <c r="E72" s="8">
        <f>C72/D72</f>
        <v>0</v>
      </c>
      <c r="F72" s="9">
        <f>(C72/1000)*COST_KWH</f>
        <v>0</v>
      </c>
      <c r="G72" s="9">
        <f>F72*24*DAYS_PER_MO</f>
        <v>0</v>
      </c>
      <c r="H72" s="9">
        <f>G72*12</f>
        <v>0</v>
      </c>
    </row>
    <row r="73" spans="1:5" ht="12">
      <c r="A73" s="10" t="s">
        <v>71</v>
      </c>
      <c r="C73" s="6"/>
      <c r="D73" s="7"/>
      <c r="E73" s="8">
        <f>SUMIF(B63:B72,"=TRUE",E63:E72)</f>
        <v>0</v>
      </c>
    </row>
    <row r="74" ht="12"/>
    <row r="75" spans="1:5" ht="12">
      <c r="A75" s="4" t="s">
        <v>72</v>
      </c>
      <c r="C75" s="6"/>
      <c r="D75" s="7"/>
      <c r="E75" s="8"/>
    </row>
    <row r="76" spans="1:8" ht="12">
      <c r="A76" t="s">
        <v>73</v>
      </c>
      <c r="B76" s="5" t="b">
        <v>1</v>
      </c>
      <c r="C76" s="6">
        <v>55</v>
      </c>
      <c r="D76" s="7">
        <v>120</v>
      </c>
      <c r="E76" s="8">
        <f>C76/D76</f>
        <v>0</v>
      </c>
      <c r="F76" s="9">
        <f>(C76/1000)*COST_KWH</f>
        <v>0</v>
      </c>
      <c r="G76" s="9">
        <f>F76*24*DAYS_PER_MO</f>
        <v>0</v>
      </c>
      <c r="H76" s="9">
        <f>G76*12</f>
        <v>0</v>
      </c>
    </row>
    <row r="77" spans="1:8" ht="12">
      <c r="A77" t="s">
        <v>74</v>
      </c>
      <c r="B77" s="5" t="b">
        <v>1</v>
      </c>
      <c r="C77" s="6">
        <v>65</v>
      </c>
      <c r="D77" s="7">
        <v>120</v>
      </c>
      <c r="E77" s="8">
        <f>C77/D77</f>
        <v>0</v>
      </c>
      <c r="F77" s="9">
        <f>(C77/1000)*COST_KWH</f>
        <v>0</v>
      </c>
      <c r="G77" s="9">
        <f>F77*24*DAYS_PER_MO</f>
        <v>0</v>
      </c>
      <c r="H77" s="9">
        <f>G77*12</f>
        <v>0</v>
      </c>
    </row>
    <row r="78" spans="1:8" ht="12">
      <c r="A78" t="s">
        <v>75</v>
      </c>
      <c r="B78" s="5" t="b">
        <v>0</v>
      </c>
      <c r="C78" s="6">
        <v>65</v>
      </c>
      <c r="D78" s="7">
        <v>120</v>
      </c>
      <c r="E78" s="8">
        <f>C78/D78</f>
        <v>0</v>
      </c>
      <c r="F78" s="9">
        <f>(C78/1000)*COST_KWH</f>
        <v>0</v>
      </c>
      <c r="G78" s="9">
        <f>F78*24*DAYS_PER_MO</f>
        <v>0</v>
      </c>
      <c r="H78" s="9">
        <f>G78*12</f>
        <v>0</v>
      </c>
    </row>
    <row r="79" spans="1:8" ht="12">
      <c r="A79" t="s">
        <v>76</v>
      </c>
      <c r="B79" s="5" t="b">
        <v>1</v>
      </c>
      <c r="C79" s="6">
        <v>3</v>
      </c>
      <c r="D79" s="7">
        <v>120</v>
      </c>
      <c r="E79" s="8">
        <f>C79/D79</f>
        <v>0</v>
      </c>
      <c r="F79" s="9">
        <f>(C79/1000)*COST_KWH</f>
        <v>0</v>
      </c>
      <c r="G79" s="9">
        <f>F79*24*DAYS_PER_MO</f>
        <v>0</v>
      </c>
      <c r="H79" s="9">
        <f>G79*12</f>
        <v>0</v>
      </c>
    </row>
    <row r="80" spans="1:8" ht="12">
      <c r="A80" t="s">
        <v>77</v>
      </c>
      <c r="B80" s="5" t="b">
        <v>1</v>
      </c>
      <c r="C80" s="6">
        <v>6</v>
      </c>
      <c r="D80" s="7">
        <v>120</v>
      </c>
      <c r="E80" s="8">
        <f>C80/D80</f>
        <v>0</v>
      </c>
      <c r="F80" s="9">
        <f>(C80/1000)*COST_KWH</f>
        <v>0</v>
      </c>
      <c r="G80" s="9">
        <f>F80*24*DAYS_PER_MO</f>
        <v>0</v>
      </c>
      <c r="H80" s="9">
        <f>G80*12</f>
        <v>0</v>
      </c>
    </row>
    <row r="81" spans="1:8" ht="12">
      <c r="A81" t="s">
        <v>78</v>
      </c>
      <c r="B81" s="5" t="b">
        <v>0</v>
      </c>
      <c r="C81" s="6">
        <v>7.8</v>
      </c>
      <c r="D81" s="7">
        <v>120</v>
      </c>
      <c r="E81" s="8">
        <f>C81/D81</f>
        <v>0</v>
      </c>
      <c r="F81" s="9">
        <f>(C81/1000)*COST_KWH</f>
        <v>0</v>
      </c>
      <c r="G81" s="9">
        <f>F81*24*DAYS_PER_MO</f>
        <v>0</v>
      </c>
      <c r="H81" s="9">
        <f>G81*12</f>
        <v>0</v>
      </c>
    </row>
    <row r="82" spans="1:8" ht="12">
      <c r="A82" t="s">
        <v>79</v>
      </c>
      <c r="B82" s="5" t="b">
        <v>1</v>
      </c>
      <c r="C82" s="6">
        <v>36</v>
      </c>
      <c r="D82" s="7">
        <v>120</v>
      </c>
      <c r="E82" s="8">
        <f>C82/D82</f>
        <v>0</v>
      </c>
      <c r="F82" s="9">
        <f>(C82/1000)*COST_KWH</f>
        <v>0</v>
      </c>
      <c r="G82" s="9">
        <f>F82*24*DAYS_PER_MO</f>
        <v>0</v>
      </c>
      <c r="H82" s="9">
        <f>G82*12</f>
        <v>0</v>
      </c>
    </row>
    <row r="83" spans="1:8" ht="12">
      <c r="A83" t="s">
        <v>80</v>
      </c>
      <c r="B83" s="5" t="b">
        <v>1</v>
      </c>
      <c r="C83" s="6">
        <v>60</v>
      </c>
      <c r="D83" s="7">
        <v>120</v>
      </c>
      <c r="E83" s="8">
        <f>C83/D83</f>
        <v>0</v>
      </c>
      <c r="F83" s="9">
        <f>(C83/1000)*COST_KWH</f>
        <v>0</v>
      </c>
      <c r="G83" s="9">
        <f>F83*24*DAYS_PER_MO</f>
        <v>0</v>
      </c>
      <c r="H83" s="9">
        <f>G83*12</f>
        <v>0</v>
      </c>
    </row>
    <row r="84" spans="1:8" ht="12">
      <c r="A84" t="s">
        <v>81</v>
      </c>
      <c r="B84" s="5" t="b">
        <v>0</v>
      </c>
      <c r="C84" s="6">
        <v>270</v>
      </c>
      <c r="D84" s="7">
        <v>120</v>
      </c>
      <c r="E84" s="8">
        <f>C84/D84</f>
        <v>0</v>
      </c>
      <c r="F84" s="9">
        <f>(C84/1000)*COST_KWH</f>
        <v>0</v>
      </c>
      <c r="G84" s="9">
        <f>F84*24*DAYS_PER_MO</f>
        <v>0</v>
      </c>
      <c r="H84" s="9">
        <f>G84*12</f>
        <v>0</v>
      </c>
    </row>
    <row r="85" spans="1:5" ht="12">
      <c r="A85" s="10" t="s">
        <v>82</v>
      </c>
      <c r="C85" s="6"/>
      <c r="D85" s="7"/>
      <c r="E85" s="8">
        <f>SUMIF(B76:B84,"=TRUE",E76:E84)</f>
        <v>0</v>
      </c>
    </row>
    <row r="86" ht="12"/>
    <row r="87" spans="1:5" ht="12.75">
      <c r="A87" s="4" t="s">
        <v>83</v>
      </c>
      <c r="C87" s="6"/>
      <c r="D87" s="7"/>
      <c r="E87" s="12">
        <f>SUMIF(B6:B84,"=TRUE",E6:E84)</f>
        <v>0</v>
      </c>
    </row>
    <row r="88" ht="12"/>
    <row r="89" ht="12"/>
    <row r="90" ht="12"/>
    <row r="91" ht="12"/>
    <row r="92" ht="12"/>
    <row r="93" spans="3:5" ht="12">
      <c r="C93" s="13" t="s">
        <v>84</v>
      </c>
      <c r="D93" s="14"/>
      <c r="E93" s="8"/>
    </row>
    <row r="94" spans="3:4" ht="12">
      <c r="C94" s="15" t="s">
        <v>85</v>
      </c>
      <c r="D94" s="16">
        <v>0.0842619926199262</v>
      </c>
    </row>
    <row r="95" spans="3:4" ht="12">
      <c r="C95" s="17" t="s">
        <v>86</v>
      </c>
      <c r="D95" s="18">
        <v>30.4368333333333</v>
      </c>
    </row>
  </sheetData>
  <conditionalFormatting sqref="E87">
    <cfRule type="cellIs" priority="1" dxfId="0" operator="greaterThan" stopIfTrue="1">
      <formula>60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8:B57"/>
  <sheetViews>
    <sheetView workbookViewId="0" topLeftCell="A1">
      <selection activeCell="D51" sqref="D51"/>
    </sheetView>
  </sheetViews>
  <sheetFormatPr defaultColWidth="11.421875" defaultRowHeight="12.75"/>
  <cols>
    <col min="1" max="1" width="16.57421875" style="0" customWidth="1"/>
    <col min="2" max="256" width="11.28125" style="0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spans="1:2" ht="12">
      <c r="A48" t="s">
        <v>87</v>
      </c>
      <c r="B48" t="s">
        <v>88</v>
      </c>
    </row>
    <row r="49" spans="1:2" ht="12">
      <c r="A49" s="19">
        <f>'Power usage'!A29</f>
        <v>0</v>
      </c>
      <c r="B49" s="20">
        <f>'Power usage'!E36</f>
        <v>0</v>
      </c>
    </row>
    <row r="50" spans="1:2" ht="12">
      <c r="A50" s="19">
        <f>'Power usage'!A62</f>
        <v>0</v>
      </c>
      <c r="B50" s="20">
        <f>'Power usage'!E73</f>
        <v>0</v>
      </c>
    </row>
    <row r="51" spans="1:2" ht="12">
      <c r="A51" s="19">
        <f>'Power usage'!A5</f>
        <v>0</v>
      </c>
      <c r="B51" s="20">
        <f>'Power usage'!E11</f>
        <v>0</v>
      </c>
    </row>
    <row r="52" spans="1:2" ht="12">
      <c r="A52" s="19">
        <f>'Power usage'!A75</f>
        <v>0</v>
      </c>
      <c r="B52" s="20">
        <f>'Power usage'!E85</f>
        <v>0</v>
      </c>
    </row>
    <row r="53" spans="1:2" ht="12">
      <c r="A53" s="19">
        <f>'Power usage'!A42</f>
        <v>0</v>
      </c>
      <c r="B53" s="20">
        <f>'Power usage'!E54</f>
        <v>0</v>
      </c>
    </row>
    <row r="54" spans="1:2" ht="12">
      <c r="A54" s="19">
        <f>'Power usage'!A13</f>
        <v>0</v>
      </c>
      <c r="B54" s="20">
        <f>'Power usage'!E18</f>
        <v>0</v>
      </c>
    </row>
    <row r="55" spans="1:2" ht="12">
      <c r="A55" s="19">
        <f>'Power usage'!A20</f>
        <v>0</v>
      </c>
      <c r="B55" s="20">
        <f>'Power usage'!E27</f>
        <v>0</v>
      </c>
    </row>
    <row r="56" spans="1:2" ht="12">
      <c r="A56" s="19">
        <f>'Power usage'!A38</f>
        <v>0</v>
      </c>
      <c r="B56" s="20">
        <f>'Power usage'!E40</f>
        <v>0</v>
      </c>
    </row>
    <row r="57" spans="1:2" ht="12">
      <c r="A57" s="19">
        <f>'Power usage'!A56</f>
        <v>0</v>
      </c>
      <c r="B57" s="20">
        <f>'Power usage'!E60</f>
        <v>0</v>
      </c>
    </row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2002-12-03T05:58:22Z</dcterms:created>
  <dcterms:modified xsi:type="dcterms:W3CDTF">2002-12-03T17:48:18Z</dcterms:modified>
  <cp:category/>
  <cp:version/>
  <cp:contentType/>
  <cp:contentStatus/>
  <cp:revision>8</cp:revision>
</cp:coreProperties>
</file>